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ug- 2022" sheetId="1" r:id="rId1"/>
    <sheet name="Sheet2" sheetId="2" r:id="rId2"/>
    <sheet name="Sheet3" sheetId="3" r:id="rId3"/>
  </sheets>
  <definedNames>
    <definedName name="_xlnm.Print_Titles" localSheetId="0">'Aug- 2022'!$A:$A</definedName>
  </definedNames>
  <calcPr fullCalcOnLoad="1"/>
</workbook>
</file>

<file path=xl/sharedStrings.xml><?xml version="1.0" encoding="utf-8"?>
<sst xmlns="http://schemas.openxmlformats.org/spreadsheetml/2006/main" count="104" uniqueCount="86">
  <si>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</si>
  <si>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</si>
  <si>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</si>
  <si>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</si>
  <si>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</si>
  <si>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</si>
  <si>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</si>
  <si>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</si>
  <si>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</si>
  <si>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</si>
  <si>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</si>
  <si>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</si>
  <si>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</si>
  <si>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</si>
  <si>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</si>
  <si>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</si>
  <si>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</si>
  <si>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</si>
  <si>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</si>
  <si>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</si>
  <si>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</si>
  <si>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</si>
  <si>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</si>
  <si>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</si>
  <si>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</si>
  <si>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</si>
  <si>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</si>
  <si>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</si>
  <si>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</si>
  <si>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</si>
  <si>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</si>
  <si>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</si>
  <si>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</si>
  <si>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</si>
  <si>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</si>
  <si>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</si>
  <si>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</si>
  <si>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</si>
  <si>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</si>
  <si>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</si>
  <si>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</si>
  <si>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</si>
  <si>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</si>
  <si>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</si>
  <si>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</si>
  <si>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</si>
  <si>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</si>
  <si>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</si>
  <si>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</si>
  <si>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</si>
  <si>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</si>
  <si>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</si>
  <si>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</si>
  <si>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</si>
  <si>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</si>
  <si>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</si>
  <si>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0</t>
  </si>
  <si>
    <t>Sh. R. Giri Sankaran Thampi</t>
  </si>
  <si>
    <t>Principal</t>
  </si>
  <si>
    <t>PRT</t>
  </si>
  <si>
    <t>Smt. Gritaswari Koch</t>
  </si>
  <si>
    <t xml:space="preserve">SUB-STAFF </t>
  </si>
  <si>
    <t>Sh. Rahul Kumar Tiwari</t>
  </si>
  <si>
    <t>PGT (Hindi)</t>
  </si>
  <si>
    <t>Sh. Sunil Kumar</t>
  </si>
  <si>
    <t>PGT (Maths)</t>
  </si>
  <si>
    <t>Ms. Sapna Sagar</t>
  </si>
  <si>
    <t>PRT (Music)</t>
  </si>
  <si>
    <t>Sh. Bikash Kumar Yadav</t>
  </si>
  <si>
    <t>Sh. Parvez Akhtar</t>
  </si>
  <si>
    <t>Sh. Sant Lal</t>
  </si>
  <si>
    <t>TGT (Maths)</t>
  </si>
  <si>
    <t>TGT (English)</t>
  </si>
  <si>
    <t>TGT (Sanskrit)</t>
  </si>
  <si>
    <t xml:space="preserve">Ms. Neha Kumari </t>
  </si>
  <si>
    <t>Sh. Prakash Chandra Majhi</t>
  </si>
  <si>
    <t>SSA</t>
  </si>
  <si>
    <t>Contribution to PM CARES Fund</t>
  </si>
  <si>
    <t>Sh.Abhay Manohar Raut</t>
  </si>
  <si>
    <t>TGT(SST)</t>
  </si>
  <si>
    <t>Sh. Gyanendra Kumar Verma</t>
  </si>
  <si>
    <t>PGT (CS)</t>
  </si>
  <si>
    <t>Sh. Subhransu Mitra</t>
  </si>
  <si>
    <t>PGT (English)</t>
  </si>
  <si>
    <t>Sh. Mohammed Ashraf P.</t>
  </si>
  <si>
    <t>Librarian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</si>
</sst>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textRotation="90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textRotation="90" wrapText="1"/>
    </xf>
    <xf numFmtId="0" fontId="52" fillId="33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55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textRotation="90" wrapText="1"/>
    </xf>
    <xf numFmtId="0" fontId="56" fillId="0" borderId="1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textRotation="90" wrapText="1"/>
    </xf>
    <xf numFmtId="0" fontId="60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61" fillId="34" borderId="10" xfId="0" applyFont="1" applyFill="1" applyBorder="1" applyAlignment="1">
      <alignment vertical="center"/>
    </xf>
    <xf numFmtId="0" fontId="60" fillId="34" borderId="1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left" vertical="center"/>
    </xf>
    <xf numFmtId="0" fontId="61" fillId="0" borderId="12" xfId="0" applyFont="1" applyFill="1" applyBorder="1" applyAlignment="1">
      <alignment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6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6"/>
  <sheetViews>
    <sheetView tabSelected="1" zoomScale="90" zoomScaleNormal="90" zoomScaleSheetLayoutView="4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M2" sqref="M2"/>
    </sheetView>
  </sheetViews>
  <sheetFormatPr defaultColWidth="9.140625" defaultRowHeight="15"/>
  <cols>
    <col min="1" max="1" width="3.8515625" style="15" customWidth="1"/>
    <col min="2" max="2" width="9.140625" style="16" customWidth="1"/>
    <col min="3" max="3" width="30.140625" style="13" customWidth="1"/>
    <col min="4" max="4" width="14.28125" style="14" customWidth="1"/>
    <col min="5" max="5" width="3.7109375" style="15" bestFit="1" customWidth="1"/>
    <col min="6" max="6" width="6.00390625" style="13" bestFit="1" customWidth="1"/>
    <col min="7" max="7" width="3.7109375" style="13" bestFit="1" customWidth="1"/>
    <col min="8" max="8" width="6.57421875" style="15" customWidth="1"/>
    <col min="9" max="9" width="10.00390625" style="13" customWidth="1"/>
    <col min="10" max="10" width="7.28125" style="13" customWidth="1"/>
    <col min="11" max="12" width="9.140625" style="13" customWidth="1"/>
    <col min="13" max="13" width="8.57421875" style="13" customWidth="1"/>
    <col min="14" max="14" width="5.28125" style="13" customWidth="1"/>
    <col min="15" max="15" width="10.140625" style="13" customWidth="1"/>
    <col min="16" max="17" width="5.140625" style="13" customWidth="1"/>
    <col min="18" max="18" width="6.28125" style="13" customWidth="1"/>
    <col min="19" max="19" width="6.00390625" style="13" customWidth="1"/>
    <col min="20" max="20" width="7.28125" style="13" customWidth="1"/>
    <col min="21" max="21" width="9.140625" style="13" customWidth="1"/>
    <col min="22" max="22" width="5.8515625" style="13" customWidth="1"/>
    <col min="23" max="23" width="5.7109375" style="13" customWidth="1"/>
    <col min="24" max="24" width="9.140625" style="13" customWidth="1"/>
    <col min="25" max="25" width="6.421875" style="13" customWidth="1"/>
    <col min="26" max="26" width="7.28125" style="13" customWidth="1"/>
    <col min="27" max="27" width="6.7109375" style="13" customWidth="1"/>
    <col min="28" max="28" width="6.421875" style="13" customWidth="1"/>
    <col min="29" max="29" width="13.00390625" style="20" customWidth="1"/>
    <col min="30" max="30" width="7.7109375" style="13" bestFit="1" customWidth="1"/>
    <col min="31" max="31" width="8.140625" style="13" customWidth="1"/>
    <col min="32" max="32" width="8.28125" style="13" customWidth="1"/>
    <col min="33" max="33" width="7.00390625" style="13" customWidth="1"/>
    <col min="34" max="34" width="9.8515625" style="13" customWidth="1"/>
    <col min="35" max="35" width="10.00390625" style="13" customWidth="1"/>
    <col min="36" max="36" width="3.28125" style="13" bestFit="1" customWidth="1"/>
    <col min="37" max="37" width="8.00390625" style="13" customWidth="1"/>
    <col min="38" max="38" width="3.28125" style="13" bestFit="1" customWidth="1"/>
    <col min="39" max="39" width="6.00390625" style="13" bestFit="1" customWidth="1"/>
    <col min="40" max="40" width="3.28125" style="13" bestFit="1" customWidth="1"/>
    <col min="41" max="41" width="5.7109375" style="13" bestFit="1" customWidth="1"/>
    <col min="42" max="42" width="3.28125" style="13" bestFit="1" customWidth="1"/>
    <col min="43" max="43" width="7.7109375" style="13" bestFit="1" customWidth="1"/>
    <col min="44" max="45" width="3.28125" style="13" bestFit="1" customWidth="1"/>
    <col min="46" max="47" width="5.7109375" style="13" bestFit="1" customWidth="1"/>
    <col min="48" max="49" width="3.28125" style="13" bestFit="1" customWidth="1"/>
    <col min="50" max="50" width="9.140625" style="13" customWidth="1"/>
    <col min="51" max="51" width="3.28125" style="13" bestFit="1" customWidth="1"/>
    <col min="52" max="52" width="9.140625" style="13" customWidth="1"/>
    <col min="53" max="53" width="6.421875" style="13" customWidth="1"/>
    <col min="54" max="54" width="7.00390625" style="13" customWidth="1"/>
    <col min="55" max="55" width="9.140625" style="13" customWidth="1"/>
    <col min="56" max="56" width="8.140625" style="13" customWidth="1"/>
    <col min="57" max="57" width="7.7109375" style="13" bestFit="1" customWidth="1"/>
    <col min="58" max="58" width="3.28125" style="13" bestFit="1" customWidth="1"/>
    <col min="59" max="59" width="7.7109375" style="13" customWidth="1"/>
    <col min="60" max="60" width="9.57421875" style="18" customWidth="1"/>
    <col min="61" max="61" width="14.57421875" style="18" customWidth="1"/>
    <col min="62" max="62" width="6.00390625" style="43" customWidth="1"/>
    <col min="63" max="16384" width="9.140625" style="13" customWidth="1"/>
  </cols>
  <sheetData>
    <row r="1" spans="1:62" s="9" customFormat="1" ht="179.25" customHeight="1">
      <c r="A1" s="2" t="s">
        <v>0</v>
      </c>
      <c r="B1" s="2" t="s">
        <v>1</v>
      </c>
      <c r="C1" s="1" t="s">
        <v>2</v>
      </c>
      <c r="D1" s="1" t="s">
        <v>3</v>
      </c>
      <c r="E1" s="26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15</v>
      </c>
      <c r="P1" s="3" t="s">
        <v>16</v>
      </c>
      <c r="Q1" s="3" t="s">
        <v>17</v>
      </c>
      <c r="R1" s="3" t="s">
        <v>20</v>
      </c>
      <c r="S1" s="4" t="s">
        <v>22</v>
      </c>
      <c r="T1" s="3" t="s">
        <v>23</v>
      </c>
      <c r="U1" s="4" t="s">
        <v>24</v>
      </c>
      <c r="V1" s="3" t="s">
        <v>25</v>
      </c>
      <c r="W1" s="3" t="s">
        <v>26</v>
      </c>
      <c r="X1" s="3" t="s">
        <v>21</v>
      </c>
      <c r="Y1" s="4" t="s">
        <v>18</v>
      </c>
      <c r="Z1" s="3" t="s">
        <v>14</v>
      </c>
      <c r="AA1" s="4" t="s">
        <v>27</v>
      </c>
      <c r="AB1" s="3" t="s">
        <v>19</v>
      </c>
      <c r="AC1" s="19" t="s">
        <v>28</v>
      </c>
      <c r="AD1" s="2" t="s">
        <v>29</v>
      </c>
      <c r="AE1" s="2" t="s">
        <v>30</v>
      </c>
      <c r="AF1" s="3" t="s">
        <v>31</v>
      </c>
      <c r="AG1" s="3" t="s">
        <v>32</v>
      </c>
      <c r="AH1" s="5" t="s">
        <v>33</v>
      </c>
      <c r="AI1" s="5" t="s">
        <v>15</v>
      </c>
      <c r="AJ1" s="2" t="s">
        <v>34</v>
      </c>
      <c r="AK1" s="4" t="s">
        <v>35</v>
      </c>
      <c r="AL1" s="2" t="s">
        <v>36</v>
      </c>
      <c r="AM1" s="2" t="s">
        <v>37</v>
      </c>
      <c r="AN1" s="2" t="s">
        <v>36</v>
      </c>
      <c r="AO1" s="22" t="s">
        <v>77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6" t="s">
        <v>43</v>
      </c>
      <c r="AV1" s="2" t="s">
        <v>44</v>
      </c>
      <c r="AW1" s="2" t="s">
        <v>36</v>
      </c>
      <c r="AX1" s="4" t="s">
        <v>45</v>
      </c>
      <c r="AY1" s="2" t="s">
        <v>36</v>
      </c>
      <c r="AZ1" s="2" t="s">
        <v>46</v>
      </c>
      <c r="BA1" s="7" t="s">
        <v>14</v>
      </c>
      <c r="BB1" s="3" t="s">
        <v>47</v>
      </c>
      <c r="BC1" s="2" t="s">
        <v>48</v>
      </c>
      <c r="BD1" s="2" t="s">
        <v>49</v>
      </c>
      <c r="BE1" s="2" t="s">
        <v>50</v>
      </c>
      <c r="BF1" s="2" t="s">
        <v>51</v>
      </c>
      <c r="BG1" s="3" t="s">
        <v>52</v>
      </c>
      <c r="BH1" s="10" t="s">
        <v>53</v>
      </c>
      <c r="BI1" s="10" t="s">
        <v>54</v>
      </c>
      <c r="BJ1" s="8" t="s">
        <v>55</v>
      </c>
    </row>
    <row r="2" spans="1:62" s="33" customFormat="1" ht="33.75" customHeight="1">
      <c r="A2" s="27">
        <v>1</v>
      </c>
      <c r="B2" s="28">
        <v>4764</v>
      </c>
      <c r="C2" s="29" t="s">
        <v>57</v>
      </c>
      <c r="D2" s="30" t="s">
        <v>58</v>
      </c>
      <c r="E2" s="27">
        <v>12</v>
      </c>
      <c r="F2" s="27">
        <v>1</v>
      </c>
      <c r="G2" s="27">
        <v>1</v>
      </c>
      <c r="H2" s="27">
        <v>31</v>
      </c>
      <c r="I2" s="27">
        <v>94100</v>
      </c>
      <c r="J2" s="27">
        <v>0</v>
      </c>
      <c r="K2" s="27">
        <f>ROUND(I2*0.34,0)</f>
        <v>31994</v>
      </c>
      <c r="L2" s="27">
        <v>3600</v>
      </c>
      <c r="M2" s="27">
        <f>ROUND(L2*0.34,0)</f>
        <v>1224</v>
      </c>
      <c r="N2" s="27">
        <v>0</v>
      </c>
      <c r="O2" s="27">
        <v>0</v>
      </c>
      <c r="P2" s="27">
        <v>0</v>
      </c>
      <c r="Q2" s="27">
        <v>0</v>
      </c>
      <c r="R2" s="27">
        <v>0</v>
      </c>
      <c r="S2" s="27">
        <v>0</v>
      </c>
      <c r="T2" s="27">
        <v>0</v>
      </c>
      <c r="U2" s="27">
        <f>ROUND(I2*0.1,0)</f>
        <v>9410</v>
      </c>
      <c r="V2" s="27">
        <v>0</v>
      </c>
      <c r="W2" s="27">
        <v>0</v>
      </c>
      <c r="X2" s="27">
        <v>480</v>
      </c>
      <c r="Y2" s="27">
        <v>0</v>
      </c>
      <c r="Z2" s="27">
        <v>0</v>
      </c>
      <c r="AA2" s="27">
        <v>0</v>
      </c>
      <c r="AB2" s="27">
        <v>0</v>
      </c>
      <c r="AC2" s="17">
        <f>SUM(I2:AB2)</f>
        <v>140808</v>
      </c>
      <c r="AD2" s="10">
        <v>20000</v>
      </c>
      <c r="AE2" s="31">
        <v>300</v>
      </c>
      <c r="AF2" s="11">
        <v>0</v>
      </c>
      <c r="AG2" s="10">
        <v>0</v>
      </c>
      <c r="AH2" s="10">
        <f>O2</f>
        <v>0</v>
      </c>
      <c r="AI2" s="10">
        <f>O2</f>
        <v>0</v>
      </c>
      <c r="AJ2" s="10">
        <v>0</v>
      </c>
      <c r="AK2" s="10">
        <v>0</v>
      </c>
      <c r="AL2" s="31">
        <v>0</v>
      </c>
      <c r="AM2" s="10">
        <v>0</v>
      </c>
      <c r="AN2" s="32">
        <v>0</v>
      </c>
      <c r="AO2" s="25">
        <v>0</v>
      </c>
      <c r="AP2" s="21">
        <v>0</v>
      </c>
      <c r="AQ2" s="11">
        <v>40000</v>
      </c>
      <c r="AR2" s="10">
        <v>0</v>
      </c>
      <c r="AS2" s="12" t="s">
        <v>56</v>
      </c>
      <c r="AT2" s="10">
        <v>0</v>
      </c>
      <c r="AU2" s="11">
        <f aca="true" t="shared" si="0" ref="AU2:AU15">P2</f>
        <v>0</v>
      </c>
      <c r="AV2" s="10">
        <v>0</v>
      </c>
      <c r="AW2" s="31">
        <v>0</v>
      </c>
      <c r="AX2" s="10">
        <v>0</v>
      </c>
      <c r="AY2" s="31">
        <v>0</v>
      </c>
      <c r="AZ2" s="10">
        <v>120</v>
      </c>
      <c r="BA2" s="31">
        <f aca="true" t="shared" si="1" ref="BA2:BA15">Z2</f>
        <v>0</v>
      </c>
      <c r="BB2" s="10">
        <v>0</v>
      </c>
      <c r="BC2" s="10">
        <v>750</v>
      </c>
      <c r="BD2" s="10">
        <v>0</v>
      </c>
      <c r="BE2" s="10">
        <v>0</v>
      </c>
      <c r="BF2" s="10">
        <v>0</v>
      </c>
      <c r="BG2" s="10">
        <v>0</v>
      </c>
      <c r="BH2" s="17">
        <f>SUM(AD2:BG2)</f>
        <v>61170</v>
      </c>
      <c r="BI2" s="17">
        <f>SUM(AC2-BH2)</f>
        <v>79638</v>
      </c>
      <c r="BJ2" s="41"/>
    </row>
    <row r="3" spans="1:62" s="33" customFormat="1" ht="33.75" customHeight="1">
      <c r="A3" s="27">
        <v>2</v>
      </c>
      <c r="B3" s="28">
        <v>51726</v>
      </c>
      <c r="C3" s="34" t="s">
        <v>80</v>
      </c>
      <c r="D3" s="30" t="s">
        <v>81</v>
      </c>
      <c r="E3" s="27">
        <v>10</v>
      </c>
      <c r="F3" s="27">
        <v>1</v>
      </c>
      <c r="G3" s="27">
        <v>1</v>
      </c>
      <c r="H3" s="27">
        <v>31</v>
      </c>
      <c r="I3" s="35">
        <v>75400</v>
      </c>
      <c r="J3" s="27">
        <v>0</v>
      </c>
      <c r="K3" s="27">
        <f aca="true" t="shared" si="2" ref="K3:K15">ROUND(I3*0.34,0)</f>
        <v>25636</v>
      </c>
      <c r="L3" s="27">
        <v>3600</v>
      </c>
      <c r="M3" s="27">
        <f aca="true" t="shared" si="3" ref="M3:M15">ROUND(L3*0.34,0)</f>
        <v>1224</v>
      </c>
      <c r="N3" s="27">
        <v>0</v>
      </c>
      <c r="O3" s="27">
        <f>ROUND((I3+K3)*0.14,0)</f>
        <v>14145</v>
      </c>
      <c r="P3" s="27">
        <v>0</v>
      </c>
      <c r="Q3" s="27">
        <v>0</v>
      </c>
      <c r="R3" s="27">
        <v>0</v>
      </c>
      <c r="S3" s="27">
        <v>0</v>
      </c>
      <c r="T3" s="27">
        <v>0</v>
      </c>
      <c r="U3" s="27">
        <f aca="true" t="shared" si="4" ref="U3:U15">ROUND(I3*0.1,0)</f>
        <v>7540</v>
      </c>
      <c r="V3" s="27">
        <v>0</v>
      </c>
      <c r="W3" s="27">
        <v>0</v>
      </c>
      <c r="X3" s="27">
        <v>480</v>
      </c>
      <c r="Y3" s="27">
        <v>0</v>
      </c>
      <c r="Z3" s="27">
        <v>0</v>
      </c>
      <c r="AA3" s="27">
        <v>0</v>
      </c>
      <c r="AB3" s="27">
        <v>0</v>
      </c>
      <c r="AC3" s="17">
        <f aca="true" t="shared" si="5" ref="AC3:AC15">SUM(I3:AB3)</f>
        <v>128025</v>
      </c>
      <c r="AD3" s="10">
        <v>10000</v>
      </c>
      <c r="AE3" s="31">
        <v>300</v>
      </c>
      <c r="AF3" s="11">
        <v>0</v>
      </c>
      <c r="AG3" s="10">
        <v>0</v>
      </c>
      <c r="AH3" s="10">
        <f>ROUND((I3+K3)*0.1,0)</f>
        <v>10104</v>
      </c>
      <c r="AI3" s="10">
        <f aca="true" t="shared" si="6" ref="AI3:AI15">O3</f>
        <v>14145</v>
      </c>
      <c r="AJ3" s="10">
        <v>0</v>
      </c>
      <c r="AK3" s="10">
        <v>0</v>
      </c>
      <c r="AL3" s="31">
        <v>0</v>
      </c>
      <c r="AM3" s="10">
        <v>0</v>
      </c>
      <c r="AN3" s="32">
        <v>0</v>
      </c>
      <c r="AO3" s="25">
        <v>0</v>
      </c>
      <c r="AP3" s="21">
        <v>0</v>
      </c>
      <c r="AQ3" s="11">
        <v>0</v>
      </c>
      <c r="AR3" s="10">
        <v>0</v>
      </c>
      <c r="AS3" s="12" t="s">
        <v>56</v>
      </c>
      <c r="AT3" s="10">
        <v>0</v>
      </c>
      <c r="AU3" s="11">
        <f t="shared" si="0"/>
        <v>0</v>
      </c>
      <c r="AV3" s="10">
        <v>0</v>
      </c>
      <c r="AW3" s="31">
        <v>0</v>
      </c>
      <c r="AX3" s="10">
        <v>0</v>
      </c>
      <c r="AY3" s="31">
        <v>0</v>
      </c>
      <c r="AZ3" s="10">
        <v>60</v>
      </c>
      <c r="BA3" s="31">
        <f t="shared" si="1"/>
        <v>0</v>
      </c>
      <c r="BB3" s="10">
        <v>0</v>
      </c>
      <c r="BC3" s="10">
        <v>560</v>
      </c>
      <c r="BD3" s="10">
        <v>0</v>
      </c>
      <c r="BE3" s="10">
        <v>0</v>
      </c>
      <c r="BF3" s="10">
        <v>0</v>
      </c>
      <c r="BG3" s="10">
        <v>0</v>
      </c>
      <c r="BH3" s="17">
        <f aca="true" t="shared" si="7" ref="BH3:BH15">SUM(AD3:BG3)</f>
        <v>35169</v>
      </c>
      <c r="BI3" s="17">
        <f aca="true" t="shared" si="8" ref="BI3:BI15">SUM(AC3-BH3)</f>
        <v>92856</v>
      </c>
      <c r="BJ3" s="3"/>
    </row>
    <row r="4" spans="1:62" s="36" customFormat="1" ht="33.75" customHeight="1">
      <c r="A4" s="27">
        <v>3</v>
      </c>
      <c r="B4" s="28">
        <v>75233</v>
      </c>
      <c r="C4" s="30" t="s">
        <v>62</v>
      </c>
      <c r="D4" s="30" t="s">
        <v>63</v>
      </c>
      <c r="E4" s="27">
        <v>8</v>
      </c>
      <c r="F4" s="27">
        <v>1</v>
      </c>
      <c r="G4" s="27">
        <v>1</v>
      </c>
      <c r="H4" s="27">
        <v>31</v>
      </c>
      <c r="I4" s="27">
        <v>52000</v>
      </c>
      <c r="J4" s="27">
        <v>0</v>
      </c>
      <c r="K4" s="27">
        <f t="shared" si="2"/>
        <v>17680</v>
      </c>
      <c r="L4" s="27">
        <v>1800</v>
      </c>
      <c r="M4" s="27">
        <f t="shared" si="3"/>
        <v>612</v>
      </c>
      <c r="N4" s="27">
        <v>0</v>
      </c>
      <c r="O4" s="27">
        <f aca="true" t="shared" si="9" ref="O4:O15">ROUND((I4+K4)*0.14,0)</f>
        <v>9755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f t="shared" si="4"/>
        <v>5200</v>
      </c>
      <c r="V4" s="27">
        <v>0</v>
      </c>
      <c r="W4" s="27">
        <v>0</v>
      </c>
      <c r="X4" s="27">
        <v>480</v>
      </c>
      <c r="Y4" s="27">
        <v>0</v>
      </c>
      <c r="Z4" s="27">
        <v>0</v>
      </c>
      <c r="AA4" s="27">
        <v>0</v>
      </c>
      <c r="AB4" s="27">
        <v>0</v>
      </c>
      <c r="AC4" s="17">
        <f t="shared" si="5"/>
        <v>87527</v>
      </c>
      <c r="AD4" s="10">
        <v>4000</v>
      </c>
      <c r="AE4" s="31">
        <v>300</v>
      </c>
      <c r="AF4" s="11">
        <v>0</v>
      </c>
      <c r="AG4" s="10">
        <v>0</v>
      </c>
      <c r="AH4" s="10">
        <f aca="true" t="shared" si="10" ref="AH4:AH15">ROUND((I4+K4)*0.1,0)</f>
        <v>6968</v>
      </c>
      <c r="AI4" s="10">
        <f t="shared" si="6"/>
        <v>9755</v>
      </c>
      <c r="AJ4" s="10">
        <v>0</v>
      </c>
      <c r="AK4" s="10">
        <v>0</v>
      </c>
      <c r="AL4" s="31">
        <v>0</v>
      </c>
      <c r="AM4" s="10">
        <v>0</v>
      </c>
      <c r="AN4" s="32">
        <v>0</v>
      </c>
      <c r="AO4" s="25">
        <v>0</v>
      </c>
      <c r="AP4" s="21">
        <v>0</v>
      </c>
      <c r="AQ4" s="11">
        <v>0</v>
      </c>
      <c r="AR4" s="10">
        <v>0</v>
      </c>
      <c r="AS4" s="12" t="s">
        <v>56</v>
      </c>
      <c r="AT4" s="10">
        <v>0</v>
      </c>
      <c r="AU4" s="11">
        <f t="shared" si="0"/>
        <v>0</v>
      </c>
      <c r="AV4" s="10">
        <v>0</v>
      </c>
      <c r="AW4" s="31">
        <v>0</v>
      </c>
      <c r="AX4" s="10">
        <v>0</v>
      </c>
      <c r="AY4" s="31">
        <v>0</v>
      </c>
      <c r="AZ4" s="10">
        <v>60</v>
      </c>
      <c r="BA4" s="31">
        <f t="shared" si="1"/>
        <v>0</v>
      </c>
      <c r="BB4" s="10">
        <v>0</v>
      </c>
      <c r="BC4" s="10">
        <v>560</v>
      </c>
      <c r="BD4" s="10">
        <v>0</v>
      </c>
      <c r="BE4" s="10">
        <v>0</v>
      </c>
      <c r="BF4" s="10">
        <v>0</v>
      </c>
      <c r="BG4" s="10">
        <v>0</v>
      </c>
      <c r="BH4" s="17">
        <f t="shared" si="7"/>
        <v>21643</v>
      </c>
      <c r="BI4" s="17">
        <f>SUM(AC4-BH4)</f>
        <v>65884</v>
      </c>
      <c r="BJ4" s="3"/>
    </row>
    <row r="5" spans="1:62" s="36" customFormat="1" ht="33.75" customHeight="1">
      <c r="A5" s="27">
        <v>4</v>
      </c>
      <c r="B5" s="28">
        <v>75821</v>
      </c>
      <c r="C5" s="30" t="s">
        <v>64</v>
      </c>
      <c r="D5" s="30" t="s">
        <v>65</v>
      </c>
      <c r="E5" s="27">
        <v>8</v>
      </c>
      <c r="F5" s="27">
        <v>1</v>
      </c>
      <c r="G5" s="27">
        <v>1</v>
      </c>
      <c r="H5" s="27">
        <v>31</v>
      </c>
      <c r="I5" s="27">
        <v>52000</v>
      </c>
      <c r="J5" s="27">
        <v>0</v>
      </c>
      <c r="K5" s="27">
        <f t="shared" si="2"/>
        <v>17680</v>
      </c>
      <c r="L5" s="27">
        <v>1800</v>
      </c>
      <c r="M5" s="27">
        <f t="shared" si="3"/>
        <v>612</v>
      </c>
      <c r="N5" s="27">
        <v>0</v>
      </c>
      <c r="O5" s="27">
        <f t="shared" si="9"/>
        <v>9755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f t="shared" si="4"/>
        <v>5200</v>
      </c>
      <c r="V5" s="27">
        <v>0</v>
      </c>
      <c r="W5" s="27">
        <v>0</v>
      </c>
      <c r="X5" s="27">
        <v>480</v>
      </c>
      <c r="Y5" s="27">
        <v>0</v>
      </c>
      <c r="Z5" s="27">
        <v>0</v>
      </c>
      <c r="AA5" s="27">
        <v>0</v>
      </c>
      <c r="AB5" s="27">
        <v>0</v>
      </c>
      <c r="AC5" s="17">
        <f t="shared" si="5"/>
        <v>87527</v>
      </c>
      <c r="AD5" s="10">
        <v>4000</v>
      </c>
      <c r="AE5" s="31">
        <v>300</v>
      </c>
      <c r="AF5" s="11">
        <v>0</v>
      </c>
      <c r="AG5" s="10">
        <v>0</v>
      </c>
      <c r="AH5" s="10">
        <f t="shared" si="10"/>
        <v>6968</v>
      </c>
      <c r="AI5" s="10">
        <f t="shared" si="6"/>
        <v>9755</v>
      </c>
      <c r="AJ5" s="10">
        <v>0</v>
      </c>
      <c r="AK5" s="10">
        <v>0</v>
      </c>
      <c r="AL5" s="31">
        <v>0</v>
      </c>
      <c r="AM5" s="10">
        <v>0</v>
      </c>
      <c r="AN5" s="32">
        <v>0</v>
      </c>
      <c r="AO5" s="25">
        <v>0</v>
      </c>
      <c r="AP5" s="21">
        <v>0</v>
      </c>
      <c r="AQ5" s="11">
        <v>0</v>
      </c>
      <c r="AR5" s="10">
        <v>0</v>
      </c>
      <c r="AS5" s="12" t="s">
        <v>56</v>
      </c>
      <c r="AT5" s="10">
        <v>0</v>
      </c>
      <c r="AU5" s="11">
        <f t="shared" si="0"/>
        <v>0</v>
      </c>
      <c r="AV5" s="10">
        <v>0</v>
      </c>
      <c r="AW5" s="31">
        <v>0</v>
      </c>
      <c r="AX5" s="10">
        <v>0</v>
      </c>
      <c r="AY5" s="31">
        <v>0</v>
      </c>
      <c r="AZ5" s="10">
        <v>60</v>
      </c>
      <c r="BA5" s="31">
        <f t="shared" si="1"/>
        <v>0</v>
      </c>
      <c r="BB5" s="10">
        <v>0</v>
      </c>
      <c r="BC5" s="10">
        <v>370</v>
      </c>
      <c r="BD5" s="10">
        <v>0</v>
      </c>
      <c r="BE5" s="10">
        <v>0</v>
      </c>
      <c r="BF5" s="10">
        <v>0</v>
      </c>
      <c r="BG5" s="10">
        <v>0</v>
      </c>
      <c r="BH5" s="17">
        <f t="shared" si="7"/>
        <v>21453</v>
      </c>
      <c r="BI5" s="17">
        <f>SUM(AC5-BH5)</f>
        <v>66074</v>
      </c>
      <c r="BJ5" s="3"/>
    </row>
    <row r="6" spans="1:62" s="33" customFormat="1" ht="33.75" customHeight="1">
      <c r="A6" s="27">
        <v>5</v>
      </c>
      <c r="B6" s="28">
        <v>75350</v>
      </c>
      <c r="C6" s="34" t="s">
        <v>82</v>
      </c>
      <c r="D6" s="30" t="s">
        <v>83</v>
      </c>
      <c r="E6" s="27">
        <v>8</v>
      </c>
      <c r="F6" s="27">
        <v>1</v>
      </c>
      <c r="G6" s="27">
        <v>1</v>
      </c>
      <c r="H6" s="27">
        <v>31</v>
      </c>
      <c r="I6" s="35">
        <v>52000</v>
      </c>
      <c r="J6" s="27">
        <v>0</v>
      </c>
      <c r="K6" s="27">
        <f t="shared" si="2"/>
        <v>17680</v>
      </c>
      <c r="L6" s="27">
        <v>1800</v>
      </c>
      <c r="M6" s="27">
        <f t="shared" si="3"/>
        <v>612</v>
      </c>
      <c r="N6" s="27">
        <v>0</v>
      </c>
      <c r="O6" s="27">
        <f t="shared" si="9"/>
        <v>9755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f t="shared" si="4"/>
        <v>5200</v>
      </c>
      <c r="V6" s="27">
        <v>0</v>
      </c>
      <c r="W6" s="27">
        <v>0</v>
      </c>
      <c r="X6" s="27">
        <v>480</v>
      </c>
      <c r="Y6" s="27">
        <v>0</v>
      </c>
      <c r="Z6" s="27">
        <v>0</v>
      </c>
      <c r="AA6" s="27">
        <v>0</v>
      </c>
      <c r="AB6" s="27">
        <v>0</v>
      </c>
      <c r="AC6" s="17">
        <f t="shared" si="5"/>
        <v>87527</v>
      </c>
      <c r="AD6" s="10">
        <v>4000</v>
      </c>
      <c r="AE6" s="31">
        <v>300</v>
      </c>
      <c r="AF6" s="11">
        <v>0</v>
      </c>
      <c r="AG6" s="10">
        <v>0</v>
      </c>
      <c r="AH6" s="10">
        <f t="shared" si="10"/>
        <v>6968</v>
      </c>
      <c r="AI6" s="10">
        <f t="shared" si="6"/>
        <v>9755</v>
      </c>
      <c r="AJ6" s="10">
        <v>0</v>
      </c>
      <c r="AK6" s="10">
        <v>0</v>
      </c>
      <c r="AL6" s="31">
        <v>0</v>
      </c>
      <c r="AM6" s="10">
        <v>0</v>
      </c>
      <c r="AN6" s="32">
        <v>0</v>
      </c>
      <c r="AO6" s="25">
        <v>0</v>
      </c>
      <c r="AP6" s="21">
        <v>0</v>
      </c>
      <c r="AQ6" s="11">
        <v>0</v>
      </c>
      <c r="AR6" s="10">
        <v>0</v>
      </c>
      <c r="AS6" s="12" t="s">
        <v>56</v>
      </c>
      <c r="AT6" s="10">
        <v>0</v>
      </c>
      <c r="AU6" s="11">
        <f t="shared" si="0"/>
        <v>0</v>
      </c>
      <c r="AV6" s="10">
        <v>0</v>
      </c>
      <c r="AW6" s="31">
        <v>0</v>
      </c>
      <c r="AX6" s="10">
        <v>0</v>
      </c>
      <c r="AY6" s="31">
        <v>0</v>
      </c>
      <c r="AZ6" s="10">
        <v>60</v>
      </c>
      <c r="BA6" s="31">
        <f t="shared" si="1"/>
        <v>0</v>
      </c>
      <c r="BB6" s="10">
        <v>0</v>
      </c>
      <c r="BC6" s="10">
        <v>560</v>
      </c>
      <c r="BD6" s="10">
        <v>0</v>
      </c>
      <c r="BE6" s="10">
        <v>0</v>
      </c>
      <c r="BF6" s="10">
        <v>0</v>
      </c>
      <c r="BG6" s="10">
        <v>0</v>
      </c>
      <c r="BH6" s="17">
        <f t="shared" si="7"/>
        <v>21643</v>
      </c>
      <c r="BI6" s="17">
        <f t="shared" si="8"/>
        <v>65884</v>
      </c>
      <c r="BJ6" s="3"/>
    </row>
    <row r="7" spans="1:62" s="33" customFormat="1" ht="33.75" customHeight="1">
      <c r="A7" s="27">
        <v>6</v>
      </c>
      <c r="B7" s="28">
        <v>74948</v>
      </c>
      <c r="C7" s="30" t="s">
        <v>78</v>
      </c>
      <c r="D7" s="30" t="s">
        <v>79</v>
      </c>
      <c r="E7" s="27">
        <v>7</v>
      </c>
      <c r="F7" s="27">
        <v>1</v>
      </c>
      <c r="G7" s="27">
        <v>1</v>
      </c>
      <c r="H7" s="27">
        <v>31</v>
      </c>
      <c r="I7" s="27">
        <v>50500</v>
      </c>
      <c r="J7" s="27">
        <v>0</v>
      </c>
      <c r="K7" s="27">
        <f t="shared" si="2"/>
        <v>17170</v>
      </c>
      <c r="L7" s="27">
        <v>1800</v>
      </c>
      <c r="M7" s="27">
        <f t="shared" si="3"/>
        <v>612</v>
      </c>
      <c r="N7" s="27">
        <v>0</v>
      </c>
      <c r="O7" s="27">
        <f t="shared" si="9"/>
        <v>9474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f t="shared" si="4"/>
        <v>5050</v>
      </c>
      <c r="V7" s="27">
        <v>0</v>
      </c>
      <c r="W7" s="27">
        <v>0</v>
      </c>
      <c r="X7" s="27">
        <v>480</v>
      </c>
      <c r="Y7" s="27">
        <v>0</v>
      </c>
      <c r="Z7" s="27">
        <v>0</v>
      </c>
      <c r="AA7" s="27">
        <v>0</v>
      </c>
      <c r="AB7" s="27">
        <v>0</v>
      </c>
      <c r="AC7" s="17">
        <f>SUM(I7:AB7)</f>
        <v>85086</v>
      </c>
      <c r="AD7" s="10">
        <v>3500</v>
      </c>
      <c r="AE7" s="31">
        <v>300</v>
      </c>
      <c r="AF7" s="11">
        <v>0</v>
      </c>
      <c r="AG7" s="10">
        <v>0</v>
      </c>
      <c r="AH7" s="10">
        <f t="shared" si="10"/>
        <v>6767</v>
      </c>
      <c r="AI7" s="10">
        <f t="shared" si="6"/>
        <v>9474</v>
      </c>
      <c r="AJ7" s="10">
        <v>0</v>
      </c>
      <c r="AK7" s="10">
        <v>0</v>
      </c>
      <c r="AL7" s="31">
        <v>0</v>
      </c>
      <c r="AM7" s="10">
        <v>0</v>
      </c>
      <c r="AN7" s="32">
        <v>0</v>
      </c>
      <c r="AO7" s="25">
        <v>0</v>
      </c>
      <c r="AP7" s="21">
        <v>0</v>
      </c>
      <c r="AQ7" s="11">
        <v>0</v>
      </c>
      <c r="AR7" s="10">
        <v>0</v>
      </c>
      <c r="AS7" s="12" t="s">
        <v>56</v>
      </c>
      <c r="AT7" s="10">
        <v>0</v>
      </c>
      <c r="AU7" s="11">
        <f t="shared" si="0"/>
        <v>0</v>
      </c>
      <c r="AV7" s="10">
        <v>0</v>
      </c>
      <c r="AW7" s="31">
        <v>0</v>
      </c>
      <c r="AX7" s="10">
        <v>0</v>
      </c>
      <c r="AY7" s="31">
        <v>0</v>
      </c>
      <c r="AZ7" s="10">
        <v>60</v>
      </c>
      <c r="BA7" s="31">
        <f t="shared" si="1"/>
        <v>0</v>
      </c>
      <c r="BB7" s="10">
        <v>0</v>
      </c>
      <c r="BC7" s="10">
        <v>560</v>
      </c>
      <c r="BD7" s="10">
        <v>0</v>
      </c>
      <c r="BE7" s="10">
        <v>0</v>
      </c>
      <c r="BF7" s="10">
        <v>0</v>
      </c>
      <c r="BG7" s="10">
        <v>0</v>
      </c>
      <c r="BH7" s="17">
        <f>SUM(AD7:BG7)</f>
        <v>20661</v>
      </c>
      <c r="BI7" s="17">
        <f>SUM(AC7-BH7)</f>
        <v>64425</v>
      </c>
      <c r="BJ7" s="3"/>
    </row>
    <row r="8" spans="1:62" s="33" customFormat="1" ht="33.75" customHeight="1">
      <c r="A8" s="27">
        <v>7</v>
      </c>
      <c r="B8" s="31">
        <v>76736</v>
      </c>
      <c r="C8" s="37" t="s">
        <v>68</v>
      </c>
      <c r="D8" s="38" t="s">
        <v>71</v>
      </c>
      <c r="E8" s="27">
        <v>7</v>
      </c>
      <c r="F8" s="27">
        <v>1</v>
      </c>
      <c r="G8" s="27">
        <v>1</v>
      </c>
      <c r="H8" s="27">
        <v>31</v>
      </c>
      <c r="I8" s="27">
        <v>49000</v>
      </c>
      <c r="J8" s="27">
        <v>0</v>
      </c>
      <c r="K8" s="27">
        <f t="shared" si="2"/>
        <v>16660</v>
      </c>
      <c r="L8" s="27">
        <v>1800</v>
      </c>
      <c r="M8" s="27">
        <f t="shared" si="3"/>
        <v>612</v>
      </c>
      <c r="N8" s="27">
        <v>0</v>
      </c>
      <c r="O8" s="27">
        <f t="shared" si="9"/>
        <v>9192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f t="shared" si="4"/>
        <v>4900</v>
      </c>
      <c r="V8" s="27">
        <v>0</v>
      </c>
      <c r="W8" s="27">
        <v>0</v>
      </c>
      <c r="X8" s="27">
        <v>480</v>
      </c>
      <c r="Y8" s="27">
        <v>0</v>
      </c>
      <c r="Z8" s="27">
        <v>0</v>
      </c>
      <c r="AA8" s="27">
        <v>0</v>
      </c>
      <c r="AB8" s="27">
        <v>0</v>
      </c>
      <c r="AC8" s="17">
        <f t="shared" si="5"/>
        <v>82644</v>
      </c>
      <c r="AD8" s="10">
        <v>3500</v>
      </c>
      <c r="AE8" s="31">
        <v>300</v>
      </c>
      <c r="AF8" s="11">
        <v>0</v>
      </c>
      <c r="AG8" s="10">
        <v>0</v>
      </c>
      <c r="AH8" s="10">
        <f t="shared" si="10"/>
        <v>6566</v>
      </c>
      <c r="AI8" s="10">
        <f t="shared" si="6"/>
        <v>9192</v>
      </c>
      <c r="AJ8" s="10">
        <v>0</v>
      </c>
      <c r="AK8" s="10">
        <v>0</v>
      </c>
      <c r="AL8" s="31">
        <v>0</v>
      </c>
      <c r="AM8" s="10">
        <v>0</v>
      </c>
      <c r="AN8" s="32">
        <v>0</v>
      </c>
      <c r="AO8" s="25">
        <v>0</v>
      </c>
      <c r="AP8" s="21">
        <v>0</v>
      </c>
      <c r="AQ8" s="11">
        <v>0</v>
      </c>
      <c r="AR8" s="10">
        <v>0</v>
      </c>
      <c r="AS8" s="12" t="s">
        <v>56</v>
      </c>
      <c r="AT8" s="10">
        <v>0</v>
      </c>
      <c r="AU8" s="11">
        <f t="shared" si="0"/>
        <v>0</v>
      </c>
      <c r="AV8" s="10">
        <v>0</v>
      </c>
      <c r="AW8" s="31">
        <v>0</v>
      </c>
      <c r="AX8" s="10">
        <v>0</v>
      </c>
      <c r="AY8" s="31">
        <v>0</v>
      </c>
      <c r="AZ8" s="10">
        <v>60</v>
      </c>
      <c r="BA8" s="31">
        <f t="shared" si="1"/>
        <v>0</v>
      </c>
      <c r="BB8" s="10">
        <v>0</v>
      </c>
      <c r="BC8" s="10">
        <v>560</v>
      </c>
      <c r="BD8" s="10">
        <v>0</v>
      </c>
      <c r="BE8" s="10">
        <v>0</v>
      </c>
      <c r="BF8" s="10">
        <v>0</v>
      </c>
      <c r="BG8" s="10">
        <v>0</v>
      </c>
      <c r="BH8" s="17">
        <f t="shared" si="7"/>
        <v>20178</v>
      </c>
      <c r="BI8" s="17">
        <f t="shared" si="8"/>
        <v>62466</v>
      </c>
      <c r="BJ8" s="3"/>
    </row>
    <row r="9" spans="1:62" s="33" customFormat="1" ht="33.75" customHeight="1">
      <c r="A9" s="27">
        <v>8</v>
      </c>
      <c r="B9" s="31">
        <v>76760</v>
      </c>
      <c r="C9" s="37" t="s">
        <v>69</v>
      </c>
      <c r="D9" s="38" t="s">
        <v>72</v>
      </c>
      <c r="E9" s="27">
        <v>7</v>
      </c>
      <c r="F9" s="27">
        <v>1</v>
      </c>
      <c r="G9" s="27">
        <v>1</v>
      </c>
      <c r="H9" s="27">
        <v>31</v>
      </c>
      <c r="I9" s="27">
        <v>49000</v>
      </c>
      <c r="J9" s="27">
        <v>0</v>
      </c>
      <c r="K9" s="27">
        <f t="shared" si="2"/>
        <v>16660</v>
      </c>
      <c r="L9" s="27">
        <v>1800</v>
      </c>
      <c r="M9" s="27">
        <f t="shared" si="3"/>
        <v>612</v>
      </c>
      <c r="N9" s="27">
        <v>0</v>
      </c>
      <c r="O9" s="27">
        <f t="shared" si="9"/>
        <v>9192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f t="shared" si="4"/>
        <v>4900</v>
      </c>
      <c r="V9" s="27">
        <v>0</v>
      </c>
      <c r="W9" s="27">
        <v>0</v>
      </c>
      <c r="X9" s="27">
        <v>480</v>
      </c>
      <c r="Y9" s="27">
        <v>0</v>
      </c>
      <c r="Z9" s="27">
        <v>0</v>
      </c>
      <c r="AA9" s="27">
        <v>0</v>
      </c>
      <c r="AB9" s="27">
        <v>0</v>
      </c>
      <c r="AC9" s="17">
        <f t="shared" si="5"/>
        <v>82644</v>
      </c>
      <c r="AD9" s="10">
        <v>3500</v>
      </c>
      <c r="AE9" s="31">
        <v>300</v>
      </c>
      <c r="AF9" s="11">
        <v>0</v>
      </c>
      <c r="AG9" s="10">
        <v>0</v>
      </c>
      <c r="AH9" s="10">
        <f t="shared" si="10"/>
        <v>6566</v>
      </c>
      <c r="AI9" s="10">
        <f t="shared" si="6"/>
        <v>9192</v>
      </c>
      <c r="AJ9" s="10">
        <v>0</v>
      </c>
      <c r="AK9" s="10">
        <v>0</v>
      </c>
      <c r="AL9" s="31">
        <v>0</v>
      </c>
      <c r="AM9" s="10">
        <v>0</v>
      </c>
      <c r="AN9" s="32">
        <v>0</v>
      </c>
      <c r="AO9" s="25">
        <v>0</v>
      </c>
      <c r="AP9" s="21">
        <v>0</v>
      </c>
      <c r="AQ9" s="11">
        <v>0</v>
      </c>
      <c r="AR9" s="10">
        <v>0</v>
      </c>
      <c r="AS9" s="12" t="s">
        <v>56</v>
      </c>
      <c r="AT9" s="10">
        <v>0</v>
      </c>
      <c r="AU9" s="11">
        <f t="shared" si="0"/>
        <v>0</v>
      </c>
      <c r="AV9" s="10">
        <v>0</v>
      </c>
      <c r="AW9" s="31">
        <v>0</v>
      </c>
      <c r="AX9" s="10">
        <v>0</v>
      </c>
      <c r="AY9" s="31">
        <v>0</v>
      </c>
      <c r="AZ9" s="10">
        <v>60</v>
      </c>
      <c r="BA9" s="31">
        <f t="shared" si="1"/>
        <v>0</v>
      </c>
      <c r="BB9" s="10">
        <v>0</v>
      </c>
      <c r="BC9" s="10">
        <v>560</v>
      </c>
      <c r="BD9" s="10">
        <v>0</v>
      </c>
      <c r="BE9" s="10">
        <v>0</v>
      </c>
      <c r="BF9" s="10">
        <v>0</v>
      </c>
      <c r="BG9" s="10">
        <v>0</v>
      </c>
      <c r="BH9" s="17">
        <f t="shared" si="7"/>
        <v>20178</v>
      </c>
      <c r="BI9" s="17">
        <f t="shared" si="8"/>
        <v>62466</v>
      </c>
      <c r="BJ9" s="3"/>
    </row>
    <row r="10" spans="1:62" s="33" customFormat="1" ht="33.75" customHeight="1">
      <c r="A10" s="27">
        <v>9</v>
      </c>
      <c r="B10" s="31">
        <v>76794</v>
      </c>
      <c r="C10" s="37" t="s">
        <v>70</v>
      </c>
      <c r="D10" s="38" t="s">
        <v>73</v>
      </c>
      <c r="E10" s="27">
        <v>7</v>
      </c>
      <c r="F10" s="27">
        <v>1</v>
      </c>
      <c r="G10" s="27">
        <v>1</v>
      </c>
      <c r="H10" s="27">
        <v>31</v>
      </c>
      <c r="I10" s="27">
        <v>49000</v>
      </c>
      <c r="J10" s="27">
        <v>0</v>
      </c>
      <c r="K10" s="27">
        <f t="shared" si="2"/>
        <v>16660</v>
      </c>
      <c r="L10" s="27">
        <v>1800</v>
      </c>
      <c r="M10" s="27">
        <f t="shared" si="3"/>
        <v>612</v>
      </c>
      <c r="N10" s="27">
        <v>0</v>
      </c>
      <c r="O10" s="27">
        <f t="shared" si="9"/>
        <v>9192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f t="shared" si="4"/>
        <v>4900</v>
      </c>
      <c r="V10" s="27">
        <v>0</v>
      </c>
      <c r="W10" s="27">
        <v>0</v>
      </c>
      <c r="X10" s="27">
        <v>480</v>
      </c>
      <c r="Y10" s="27">
        <v>0</v>
      </c>
      <c r="Z10" s="27">
        <v>0</v>
      </c>
      <c r="AA10" s="27">
        <v>0</v>
      </c>
      <c r="AB10" s="27">
        <v>0</v>
      </c>
      <c r="AC10" s="17">
        <f t="shared" si="5"/>
        <v>82644</v>
      </c>
      <c r="AD10" s="10">
        <v>3500</v>
      </c>
      <c r="AE10" s="31">
        <v>300</v>
      </c>
      <c r="AF10" s="11">
        <v>0</v>
      </c>
      <c r="AG10" s="10">
        <v>0</v>
      </c>
      <c r="AH10" s="10">
        <f t="shared" si="10"/>
        <v>6566</v>
      </c>
      <c r="AI10" s="10">
        <f t="shared" si="6"/>
        <v>9192</v>
      </c>
      <c r="AJ10" s="10">
        <v>0</v>
      </c>
      <c r="AK10" s="10">
        <v>0</v>
      </c>
      <c r="AL10" s="31">
        <v>0</v>
      </c>
      <c r="AM10" s="10">
        <v>0</v>
      </c>
      <c r="AN10" s="32">
        <v>0</v>
      </c>
      <c r="AO10" s="25">
        <v>0</v>
      </c>
      <c r="AP10" s="21">
        <v>0</v>
      </c>
      <c r="AQ10" s="11">
        <v>0</v>
      </c>
      <c r="AR10" s="10">
        <v>0</v>
      </c>
      <c r="AS10" s="12" t="s">
        <v>56</v>
      </c>
      <c r="AT10" s="10">
        <v>0</v>
      </c>
      <c r="AU10" s="11">
        <f t="shared" si="0"/>
        <v>0</v>
      </c>
      <c r="AV10" s="10">
        <v>0</v>
      </c>
      <c r="AW10" s="31">
        <v>0</v>
      </c>
      <c r="AX10" s="10">
        <v>0</v>
      </c>
      <c r="AY10" s="31">
        <v>0</v>
      </c>
      <c r="AZ10" s="10">
        <v>60</v>
      </c>
      <c r="BA10" s="31">
        <f t="shared" si="1"/>
        <v>0</v>
      </c>
      <c r="BB10" s="10">
        <v>0</v>
      </c>
      <c r="BC10" s="10">
        <v>370</v>
      </c>
      <c r="BD10" s="10">
        <v>0</v>
      </c>
      <c r="BE10" s="10">
        <v>0</v>
      </c>
      <c r="BF10" s="10">
        <v>0</v>
      </c>
      <c r="BG10" s="10">
        <v>0</v>
      </c>
      <c r="BH10" s="17">
        <f t="shared" si="7"/>
        <v>19988</v>
      </c>
      <c r="BI10" s="17">
        <f t="shared" si="8"/>
        <v>62656</v>
      </c>
      <c r="BJ10" s="3"/>
    </row>
    <row r="11" spans="1:62" s="33" customFormat="1" ht="33.75" customHeight="1">
      <c r="A11" s="27">
        <v>10</v>
      </c>
      <c r="B11" s="39">
        <v>74886</v>
      </c>
      <c r="C11" s="40" t="s">
        <v>84</v>
      </c>
      <c r="D11" s="38" t="s">
        <v>85</v>
      </c>
      <c r="E11" s="27">
        <v>7</v>
      </c>
      <c r="F11" s="27">
        <v>1</v>
      </c>
      <c r="G11" s="27">
        <v>1</v>
      </c>
      <c r="H11" s="27">
        <v>31</v>
      </c>
      <c r="I11" s="35">
        <v>50500</v>
      </c>
      <c r="J11" s="27">
        <v>0</v>
      </c>
      <c r="K11" s="27">
        <f t="shared" si="2"/>
        <v>17170</v>
      </c>
      <c r="L11" s="27">
        <v>1800</v>
      </c>
      <c r="M11" s="27">
        <f t="shared" si="3"/>
        <v>612</v>
      </c>
      <c r="N11" s="27">
        <v>0</v>
      </c>
      <c r="O11" s="27">
        <f t="shared" si="9"/>
        <v>9474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f t="shared" si="4"/>
        <v>5050</v>
      </c>
      <c r="V11" s="27">
        <v>0</v>
      </c>
      <c r="W11" s="27">
        <v>0</v>
      </c>
      <c r="X11" s="27">
        <v>480</v>
      </c>
      <c r="Y11" s="27">
        <v>0</v>
      </c>
      <c r="Z11" s="27">
        <v>0</v>
      </c>
      <c r="AA11" s="27">
        <v>0</v>
      </c>
      <c r="AB11" s="27">
        <v>0</v>
      </c>
      <c r="AC11" s="17">
        <f t="shared" si="5"/>
        <v>85086</v>
      </c>
      <c r="AD11" s="10">
        <v>3500</v>
      </c>
      <c r="AE11" s="31">
        <v>300</v>
      </c>
      <c r="AF11" s="11">
        <v>0</v>
      </c>
      <c r="AG11" s="10">
        <v>0</v>
      </c>
      <c r="AH11" s="10">
        <f t="shared" si="10"/>
        <v>6767</v>
      </c>
      <c r="AI11" s="10">
        <f t="shared" si="6"/>
        <v>9474</v>
      </c>
      <c r="AJ11" s="10">
        <v>0</v>
      </c>
      <c r="AK11" s="10">
        <v>0</v>
      </c>
      <c r="AL11" s="31">
        <v>0</v>
      </c>
      <c r="AM11" s="10">
        <v>0</v>
      </c>
      <c r="AN11" s="32">
        <v>0</v>
      </c>
      <c r="AO11" s="25">
        <v>0</v>
      </c>
      <c r="AP11" s="21">
        <v>0</v>
      </c>
      <c r="AQ11" s="11">
        <v>0</v>
      </c>
      <c r="AR11" s="10">
        <v>0</v>
      </c>
      <c r="AS11" s="12" t="s">
        <v>56</v>
      </c>
      <c r="AT11" s="10">
        <v>0</v>
      </c>
      <c r="AU11" s="11">
        <f t="shared" si="0"/>
        <v>0</v>
      </c>
      <c r="AV11" s="10">
        <v>0</v>
      </c>
      <c r="AW11" s="31">
        <v>0</v>
      </c>
      <c r="AX11" s="10">
        <v>0</v>
      </c>
      <c r="AY11" s="31">
        <v>0</v>
      </c>
      <c r="AZ11" s="10">
        <v>60</v>
      </c>
      <c r="BA11" s="31">
        <f t="shared" si="1"/>
        <v>0</v>
      </c>
      <c r="BB11" s="10">
        <v>0</v>
      </c>
      <c r="BC11" s="10">
        <v>370</v>
      </c>
      <c r="BD11" s="10">
        <v>0</v>
      </c>
      <c r="BE11" s="10">
        <v>0</v>
      </c>
      <c r="BF11" s="10">
        <v>0</v>
      </c>
      <c r="BG11" s="10">
        <v>0</v>
      </c>
      <c r="BH11" s="17">
        <f t="shared" si="7"/>
        <v>20471</v>
      </c>
      <c r="BI11" s="17">
        <f t="shared" si="8"/>
        <v>64615</v>
      </c>
      <c r="BJ11" s="3"/>
    </row>
    <row r="12" spans="1:62" s="33" customFormat="1" ht="33.75" customHeight="1">
      <c r="A12" s="27">
        <v>11</v>
      </c>
      <c r="B12" s="39">
        <v>75901</v>
      </c>
      <c r="C12" s="37" t="s">
        <v>66</v>
      </c>
      <c r="D12" s="38" t="s">
        <v>67</v>
      </c>
      <c r="E12" s="27">
        <v>6</v>
      </c>
      <c r="F12" s="27">
        <v>1</v>
      </c>
      <c r="G12" s="27">
        <v>1</v>
      </c>
      <c r="H12" s="27">
        <v>31</v>
      </c>
      <c r="I12" s="27">
        <v>38700</v>
      </c>
      <c r="J12" s="27">
        <v>0</v>
      </c>
      <c r="K12" s="27">
        <f t="shared" si="2"/>
        <v>13158</v>
      </c>
      <c r="L12" s="27">
        <v>1800</v>
      </c>
      <c r="M12" s="27">
        <f t="shared" si="3"/>
        <v>612</v>
      </c>
      <c r="N12" s="27">
        <v>0</v>
      </c>
      <c r="O12" s="27">
        <f t="shared" si="9"/>
        <v>7260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f t="shared" si="4"/>
        <v>3870</v>
      </c>
      <c r="V12" s="27">
        <v>0</v>
      </c>
      <c r="W12" s="27">
        <v>0</v>
      </c>
      <c r="X12" s="27">
        <v>480</v>
      </c>
      <c r="Y12" s="27">
        <v>0</v>
      </c>
      <c r="Z12" s="27">
        <v>0</v>
      </c>
      <c r="AA12" s="27">
        <v>0</v>
      </c>
      <c r="AB12" s="27">
        <v>0</v>
      </c>
      <c r="AC12" s="17">
        <f t="shared" si="5"/>
        <v>65880</v>
      </c>
      <c r="AD12" s="10">
        <v>0</v>
      </c>
      <c r="AE12" s="31">
        <v>300</v>
      </c>
      <c r="AF12" s="11">
        <v>0</v>
      </c>
      <c r="AG12" s="10">
        <v>0</v>
      </c>
      <c r="AH12" s="10">
        <f t="shared" si="10"/>
        <v>5186</v>
      </c>
      <c r="AI12" s="10">
        <f t="shared" si="6"/>
        <v>7260</v>
      </c>
      <c r="AJ12" s="10">
        <v>0</v>
      </c>
      <c r="AK12" s="10">
        <v>0</v>
      </c>
      <c r="AL12" s="31">
        <v>0</v>
      </c>
      <c r="AM12" s="10">
        <v>0</v>
      </c>
      <c r="AN12" s="32">
        <v>0</v>
      </c>
      <c r="AO12" s="25">
        <v>0</v>
      </c>
      <c r="AP12" s="21">
        <v>0</v>
      </c>
      <c r="AQ12" s="11">
        <v>0</v>
      </c>
      <c r="AR12" s="10">
        <v>0</v>
      </c>
      <c r="AS12" s="12" t="s">
        <v>56</v>
      </c>
      <c r="AT12" s="10">
        <v>0</v>
      </c>
      <c r="AU12" s="11">
        <f t="shared" si="0"/>
        <v>0</v>
      </c>
      <c r="AV12" s="10">
        <v>0</v>
      </c>
      <c r="AW12" s="31">
        <v>0</v>
      </c>
      <c r="AX12" s="10">
        <v>0</v>
      </c>
      <c r="AY12" s="31">
        <v>0</v>
      </c>
      <c r="AZ12" s="10">
        <v>60</v>
      </c>
      <c r="BA12" s="31">
        <f t="shared" si="1"/>
        <v>0</v>
      </c>
      <c r="BB12" s="10">
        <v>0</v>
      </c>
      <c r="BC12" s="10">
        <v>370</v>
      </c>
      <c r="BD12" s="10">
        <v>0</v>
      </c>
      <c r="BE12" s="10">
        <v>0</v>
      </c>
      <c r="BF12" s="10">
        <v>0</v>
      </c>
      <c r="BG12" s="10">
        <v>0</v>
      </c>
      <c r="BH12" s="17">
        <f t="shared" si="7"/>
        <v>13176</v>
      </c>
      <c r="BI12" s="17">
        <f t="shared" si="8"/>
        <v>52704</v>
      </c>
      <c r="BJ12" s="3"/>
    </row>
    <row r="13" spans="1:62" s="33" customFormat="1" ht="33.75" customHeight="1">
      <c r="A13" s="27">
        <v>12</v>
      </c>
      <c r="B13" s="39">
        <v>77980</v>
      </c>
      <c r="C13" s="37" t="s">
        <v>74</v>
      </c>
      <c r="D13" s="38" t="s">
        <v>59</v>
      </c>
      <c r="E13" s="27">
        <v>6</v>
      </c>
      <c r="F13" s="27">
        <v>1</v>
      </c>
      <c r="G13" s="27">
        <v>1</v>
      </c>
      <c r="H13" s="27">
        <v>31</v>
      </c>
      <c r="I13" s="27">
        <v>38700</v>
      </c>
      <c r="J13" s="27">
        <v>0</v>
      </c>
      <c r="K13" s="27">
        <f t="shared" si="2"/>
        <v>13158</v>
      </c>
      <c r="L13" s="27">
        <v>1800</v>
      </c>
      <c r="M13" s="27">
        <f t="shared" si="3"/>
        <v>612</v>
      </c>
      <c r="N13" s="27">
        <v>0</v>
      </c>
      <c r="O13" s="27">
        <f t="shared" si="9"/>
        <v>7260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f t="shared" si="4"/>
        <v>3870</v>
      </c>
      <c r="V13" s="27">
        <v>0</v>
      </c>
      <c r="W13" s="27">
        <v>0</v>
      </c>
      <c r="X13" s="27">
        <v>480</v>
      </c>
      <c r="Y13" s="27">
        <v>0</v>
      </c>
      <c r="Z13" s="27">
        <v>0</v>
      </c>
      <c r="AA13" s="27">
        <v>0</v>
      </c>
      <c r="AB13" s="27">
        <v>0</v>
      </c>
      <c r="AC13" s="17">
        <f t="shared" si="5"/>
        <v>65880</v>
      </c>
      <c r="AD13" s="10">
        <v>0</v>
      </c>
      <c r="AE13" s="31">
        <v>300</v>
      </c>
      <c r="AF13" s="11">
        <v>0</v>
      </c>
      <c r="AG13" s="10">
        <v>0</v>
      </c>
      <c r="AH13" s="10">
        <f t="shared" si="10"/>
        <v>5186</v>
      </c>
      <c r="AI13" s="10">
        <f t="shared" si="6"/>
        <v>7260</v>
      </c>
      <c r="AJ13" s="10">
        <v>0</v>
      </c>
      <c r="AK13" s="10">
        <v>0</v>
      </c>
      <c r="AL13" s="31">
        <v>0</v>
      </c>
      <c r="AM13" s="10">
        <v>0</v>
      </c>
      <c r="AN13" s="32">
        <v>0</v>
      </c>
      <c r="AO13" s="25">
        <v>0</v>
      </c>
      <c r="AP13" s="21">
        <v>0</v>
      </c>
      <c r="AQ13" s="11">
        <v>0</v>
      </c>
      <c r="AR13" s="10">
        <v>0</v>
      </c>
      <c r="AS13" s="12" t="s">
        <v>56</v>
      </c>
      <c r="AT13" s="10">
        <v>0</v>
      </c>
      <c r="AU13" s="11">
        <f t="shared" si="0"/>
        <v>0</v>
      </c>
      <c r="AV13" s="10">
        <v>0</v>
      </c>
      <c r="AW13" s="31">
        <v>0</v>
      </c>
      <c r="AX13" s="10">
        <v>0</v>
      </c>
      <c r="AY13" s="31">
        <v>0</v>
      </c>
      <c r="AZ13" s="10">
        <v>60</v>
      </c>
      <c r="BA13" s="31">
        <f t="shared" si="1"/>
        <v>0</v>
      </c>
      <c r="BB13" s="10">
        <v>0</v>
      </c>
      <c r="BC13" s="10">
        <v>370</v>
      </c>
      <c r="BD13" s="10">
        <v>0</v>
      </c>
      <c r="BE13" s="10">
        <v>0</v>
      </c>
      <c r="BF13" s="10">
        <v>0</v>
      </c>
      <c r="BG13" s="10">
        <v>0</v>
      </c>
      <c r="BH13" s="17">
        <f t="shared" si="7"/>
        <v>13176</v>
      </c>
      <c r="BI13" s="17">
        <f>SUM(AC13-BH13)</f>
        <v>52704</v>
      </c>
      <c r="BJ13" s="3"/>
    </row>
    <row r="14" spans="1:62" s="33" customFormat="1" ht="33.75" customHeight="1">
      <c r="A14" s="27">
        <v>13</v>
      </c>
      <c r="B14" s="39">
        <v>80965</v>
      </c>
      <c r="C14" s="37" t="s">
        <v>75</v>
      </c>
      <c r="D14" s="38" t="s">
        <v>76</v>
      </c>
      <c r="E14" s="27">
        <v>4</v>
      </c>
      <c r="F14" s="27">
        <v>1</v>
      </c>
      <c r="G14" s="27">
        <v>1</v>
      </c>
      <c r="H14" s="27">
        <v>31</v>
      </c>
      <c r="I14" s="27">
        <v>27900</v>
      </c>
      <c r="J14" s="27">
        <v>0</v>
      </c>
      <c r="K14" s="27">
        <f t="shared" si="2"/>
        <v>9486</v>
      </c>
      <c r="L14" s="27">
        <v>1800</v>
      </c>
      <c r="M14" s="27">
        <f t="shared" si="3"/>
        <v>612</v>
      </c>
      <c r="N14" s="27">
        <v>0</v>
      </c>
      <c r="O14" s="27">
        <f t="shared" si="9"/>
        <v>5234</v>
      </c>
      <c r="P14" s="27">
        <v>0</v>
      </c>
      <c r="Q14" s="27">
        <v>700</v>
      </c>
      <c r="R14" s="27">
        <v>0</v>
      </c>
      <c r="S14" s="27">
        <v>0</v>
      </c>
      <c r="T14" s="27">
        <v>0</v>
      </c>
      <c r="U14" s="27">
        <f t="shared" si="4"/>
        <v>2790</v>
      </c>
      <c r="V14" s="27">
        <v>0</v>
      </c>
      <c r="W14" s="27">
        <v>0</v>
      </c>
      <c r="X14" s="27">
        <v>480</v>
      </c>
      <c r="Y14" s="27">
        <v>0</v>
      </c>
      <c r="Z14" s="27">
        <v>0</v>
      </c>
      <c r="AA14" s="27">
        <v>0</v>
      </c>
      <c r="AB14" s="27">
        <v>0</v>
      </c>
      <c r="AC14" s="17">
        <f t="shared" si="5"/>
        <v>49002</v>
      </c>
      <c r="AD14" s="10">
        <v>0</v>
      </c>
      <c r="AE14" s="31">
        <v>300</v>
      </c>
      <c r="AF14" s="11">
        <v>0</v>
      </c>
      <c r="AG14" s="10">
        <v>0</v>
      </c>
      <c r="AH14" s="10">
        <f t="shared" si="10"/>
        <v>3739</v>
      </c>
      <c r="AI14" s="10">
        <f t="shared" si="6"/>
        <v>5234</v>
      </c>
      <c r="AJ14" s="10">
        <v>0</v>
      </c>
      <c r="AK14" s="10">
        <v>0</v>
      </c>
      <c r="AL14" s="31">
        <v>0</v>
      </c>
      <c r="AM14" s="10">
        <v>0</v>
      </c>
      <c r="AN14" s="32">
        <v>0</v>
      </c>
      <c r="AO14" s="25">
        <v>0</v>
      </c>
      <c r="AP14" s="21">
        <v>0</v>
      </c>
      <c r="AQ14" s="11">
        <v>0</v>
      </c>
      <c r="AR14" s="10">
        <v>0</v>
      </c>
      <c r="AS14" s="12" t="s">
        <v>56</v>
      </c>
      <c r="AT14" s="10">
        <v>0</v>
      </c>
      <c r="AU14" s="11">
        <f t="shared" si="0"/>
        <v>0</v>
      </c>
      <c r="AV14" s="10">
        <v>0</v>
      </c>
      <c r="AW14" s="31">
        <v>0</v>
      </c>
      <c r="AX14" s="10">
        <v>0</v>
      </c>
      <c r="AY14" s="31">
        <v>0</v>
      </c>
      <c r="AZ14" s="10">
        <v>30</v>
      </c>
      <c r="BA14" s="31">
        <f t="shared" si="1"/>
        <v>0</v>
      </c>
      <c r="BB14" s="10">
        <v>0</v>
      </c>
      <c r="BC14" s="10">
        <v>370</v>
      </c>
      <c r="BD14" s="10">
        <v>0</v>
      </c>
      <c r="BE14" s="10">
        <v>0</v>
      </c>
      <c r="BF14" s="10">
        <v>0</v>
      </c>
      <c r="BG14" s="10">
        <v>0</v>
      </c>
      <c r="BH14" s="17">
        <f t="shared" si="7"/>
        <v>9673</v>
      </c>
      <c r="BI14" s="17">
        <f>SUM(AC14-BH14)</f>
        <v>39329</v>
      </c>
      <c r="BJ14" s="3"/>
    </row>
    <row r="15" spans="1:62" s="33" customFormat="1" ht="33.75" customHeight="1">
      <c r="A15" s="27">
        <v>14</v>
      </c>
      <c r="B15" s="28">
        <v>49573</v>
      </c>
      <c r="C15" s="30" t="s">
        <v>60</v>
      </c>
      <c r="D15" s="30" t="s">
        <v>61</v>
      </c>
      <c r="E15" s="27">
        <v>1</v>
      </c>
      <c r="F15" s="27">
        <v>1</v>
      </c>
      <c r="G15" s="27">
        <v>1</v>
      </c>
      <c r="H15" s="27">
        <v>31</v>
      </c>
      <c r="I15" s="27">
        <v>24200</v>
      </c>
      <c r="J15" s="27">
        <v>0</v>
      </c>
      <c r="K15" s="27">
        <f t="shared" si="2"/>
        <v>8228</v>
      </c>
      <c r="L15" s="27">
        <v>900</v>
      </c>
      <c r="M15" s="27">
        <f t="shared" si="3"/>
        <v>306</v>
      </c>
      <c r="N15" s="27">
        <v>0</v>
      </c>
      <c r="O15" s="27">
        <f t="shared" si="9"/>
        <v>4540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f t="shared" si="4"/>
        <v>2420</v>
      </c>
      <c r="V15" s="27">
        <v>0</v>
      </c>
      <c r="W15" s="27">
        <v>0</v>
      </c>
      <c r="X15" s="27">
        <v>480</v>
      </c>
      <c r="Y15" s="27">
        <v>0</v>
      </c>
      <c r="Z15" s="27">
        <v>0</v>
      </c>
      <c r="AA15" s="27">
        <v>0</v>
      </c>
      <c r="AB15" s="27">
        <v>0</v>
      </c>
      <c r="AC15" s="17">
        <f t="shared" si="5"/>
        <v>41074</v>
      </c>
      <c r="AD15" s="10">
        <v>0</v>
      </c>
      <c r="AE15" s="31">
        <v>300</v>
      </c>
      <c r="AF15" s="11">
        <v>0</v>
      </c>
      <c r="AG15" s="10">
        <v>0</v>
      </c>
      <c r="AH15" s="10">
        <f t="shared" si="10"/>
        <v>3243</v>
      </c>
      <c r="AI15" s="10">
        <f t="shared" si="6"/>
        <v>4540</v>
      </c>
      <c r="AJ15" s="10">
        <v>0</v>
      </c>
      <c r="AK15" s="10">
        <v>0</v>
      </c>
      <c r="AL15" s="31">
        <v>0</v>
      </c>
      <c r="AM15" s="10">
        <v>0</v>
      </c>
      <c r="AN15" s="32">
        <v>0</v>
      </c>
      <c r="AO15" s="25">
        <v>0</v>
      </c>
      <c r="AP15" s="21">
        <v>0</v>
      </c>
      <c r="AQ15" s="11">
        <v>0</v>
      </c>
      <c r="AR15" s="10">
        <v>0</v>
      </c>
      <c r="AS15" s="12" t="s">
        <v>56</v>
      </c>
      <c r="AT15" s="10">
        <v>0</v>
      </c>
      <c r="AU15" s="11">
        <f t="shared" si="0"/>
        <v>0</v>
      </c>
      <c r="AV15" s="10">
        <v>0</v>
      </c>
      <c r="AW15" s="31">
        <v>0</v>
      </c>
      <c r="AX15" s="10">
        <v>0</v>
      </c>
      <c r="AY15" s="31">
        <v>0</v>
      </c>
      <c r="AZ15" s="10">
        <v>30</v>
      </c>
      <c r="BA15" s="31">
        <f t="shared" si="1"/>
        <v>0</v>
      </c>
      <c r="BB15" s="10">
        <v>0</v>
      </c>
      <c r="BC15" s="10">
        <v>370</v>
      </c>
      <c r="BD15" s="10">
        <v>0</v>
      </c>
      <c r="BE15" s="10">
        <v>0</v>
      </c>
      <c r="BF15" s="10">
        <v>0</v>
      </c>
      <c r="BG15" s="10">
        <v>0</v>
      </c>
      <c r="BH15" s="17">
        <f t="shared" si="7"/>
        <v>8483</v>
      </c>
      <c r="BI15" s="17">
        <f t="shared" si="8"/>
        <v>32591</v>
      </c>
      <c r="BJ15" s="3"/>
    </row>
    <row r="16" spans="1:62" s="24" customFormat="1" ht="44.25" customHeight="1">
      <c r="A16" s="23"/>
      <c r="B16" s="23"/>
      <c r="C16" s="23"/>
      <c r="D16" s="23"/>
      <c r="E16" s="23"/>
      <c r="F16" s="23"/>
      <c r="G16" s="23"/>
      <c r="H16" s="23"/>
      <c r="I16" s="17">
        <f>SUM(I2:I15)</f>
        <v>703000</v>
      </c>
      <c r="J16" s="17">
        <f aca="true" t="shared" si="11" ref="J16:AB16">SUM(J2:J15)</f>
        <v>0</v>
      </c>
      <c r="K16" s="17">
        <f t="shared" si="11"/>
        <v>239020</v>
      </c>
      <c r="L16" s="17">
        <f t="shared" si="11"/>
        <v>27900</v>
      </c>
      <c r="M16" s="17">
        <f t="shared" si="11"/>
        <v>9486</v>
      </c>
      <c r="N16" s="17">
        <f t="shared" si="11"/>
        <v>0</v>
      </c>
      <c r="O16" s="17">
        <f t="shared" si="11"/>
        <v>114228</v>
      </c>
      <c r="P16" s="17">
        <f t="shared" si="11"/>
        <v>0</v>
      </c>
      <c r="Q16" s="17">
        <f t="shared" si="11"/>
        <v>700</v>
      </c>
      <c r="R16" s="17">
        <f t="shared" si="11"/>
        <v>0</v>
      </c>
      <c r="S16" s="17">
        <f t="shared" si="11"/>
        <v>0</v>
      </c>
      <c r="T16" s="17">
        <f t="shared" si="11"/>
        <v>0</v>
      </c>
      <c r="U16" s="17">
        <f t="shared" si="11"/>
        <v>70300</v>
      </c>
      <c r="V16" s="17">
        <f t="shared" si="11"/>
        <v>0</v>
      </c>
      <c r="W16" s="17">
        <f t="shared" si="11"/>
        <v>0</v>
      </c>
      <c r="X16" s="17">
        <f t="shared" si="11"/>
        <v>6720</v>
      </c>
      <c r="Y16" s="17">
        <f t="shared" si="11"/>
        <v>0</v>
      </c>
      <c r="Z16" s="17">
        <f t="shared" si="11"/>
        <v>0</v>
      </c>
      <c r="AA16" s="17">
        <f t="shared" si="11"/>
        <v>0</v>
      </c>
      <c r="AB16" s="17">
        <f t="shared" si="11"/>
        <v>0</v>
      </c>
      <c r="AC16" s="17">
        <f aca="true" t="shared" si="12" ref="AC16:BI16">SUM(AC2:AC15)</f>
        <v>1171354</v>
      </c>
      <c r="AD16" s="17">
        <f t="shared" si="12"/>
        <v>59500</v>
      </c>
      <c r="AE16" s="17">
        <f t="shared" si="12"/>
        <v>4200</v>
      </c>
      <c r="AF16" s="17">
        <f t="shared" si="12"/>
        <v>0</v>
      </c>
      <c r="AG16" s="17">
        <f t="shared" si="12"/>
        <v>0</v>
      </c>
      <c r="AH16" s="17">
        <f t="shared" si="12"/>
        <v>81594</v>
      </c>
      <c r="AI16" s="17">
        <f t="shared" si="12"/>
        <v>114228</v>
      </c>
      <c r="AJ16" s="17">
        <f t="shared" si="12"/>
        <v>0</v>
      </c>
      <c r="AK16" s="17">
        <f t="shared" si="12"/>
        <v>0</v>
      </c>
      <c r="AL16" s="17">
        <f t="shared" si="12"/>
        <v>0</v>
      </c>
      <c r="AM16" s="17">
        <f t="shared" si="12"/>
        <v>0</v>
      </c>
      <c r="AN16" s="17">
        <f t="shared" si="12"/>
        <v>0</v>
      </c>
      <c r="AO16" s="17">
        <f t="shared" si="12"/>
        <v>0</v>
      </c>
      <c r="AP16" s="17">
        <f t="shared" si="12"/>
        <v>0</v>
      </c>
      <c r="AQ16" s="17">
        <f t="shared" si="12"/>
        <v>40000</v>
      </c>
      <c r="AR16" s="17">
        <f t="shared" si="12"/>
        <v>0</v>
      </c>
      <c r="AS16" s="17">
        <f t="shared" si="12"/>
        <v>0</v>
      </c>
      <c r="AT16" s="17">
        <f t="shared" si="12"/>
        <v>0</v>
      </c>
      <c r="AU16" s="17">
        <f t="shared" si="12"/>
        <v>0</v>
      </c>
      <c r="AV16" s="17">
        <f t="shared" si="12"/>
        <v>0</v>
      </c>
      <c r="AW16" s="17">
        <f t="shared" si="12"/>
        <v>0</v>
      </c>
      <c r="AX16" s="17">
        <f t="shared" si="12"/>
        <v>0</v>
      </c>
      <c r="AY16" s="17">
        <f t="shared" si="12"/>
        <v>0</v>
      </c>
      <c r="AZ16" s="17">
        <f t="shared" si="12"/>
        <v>840</v>
      </c>
      <c r="BA16" s="17">
        <f t="shared" si="12"/>
        <v>0</v>
      </c>
      <c r="BB16" s="17">
        <f t="shared" si="12"/>
        <v>0</v>
      </c>
      <c r="BC16" s="17">
        <f t="shared" si="12"/>
        <v>6700</v>
      </c>
      <c r="BD16" s="17">
        <f t="shared" si="12"/>
        <v>0</v>
      </c>
      <c r="BE16" s="17">
        <f t="shared" si="12"/>
        <v>0</v>
      </c>
      <c r="BF16" s="17">
        <f t="shared" si="12"/>
        <v>0</v>
      </c>
      <c r="BG16" s="17">
        <f t="shared" si="12"/>
        <v>0</v>
      </c>
      <c r="BH16" s="17">
        <f t="shared" si="12"/>
        <v>307062</v>
      </c>
      <c r="BI16" s="17">
        <f t="shared" si="12"/>
        <v>864292</v>
      </c>
      <c r="BJ16" s="42"/>
    </row>
  </sheetData>
  <sheetProtection/>
  <printOptions/>
  <pageMargins left="0.4724409448818898" right="0.15748031496062992" top="1.0236220472440944" bottom="0.2755905511811024" header="0.1968503937007874" footer="0.15748031496062992"/>
  <pageSetup horizontalDpi="600" verticalDpi="600" orientation="landscape" paperSize="9" scale="58" r:id="rId1"/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Windows User</cp:lastModifiedBy>
  <cp:lastPrinted>2022-08-16T06:52:21Z</cp:lastPrinted>
  <dcterms:created xsi:type="dcterms:W3CDTF">2018-02-15T11:23:43Z</dcterms:created>
  <dcterms:modified xsi:type="dcterms:W3CDTF">2022-08-16T06:53:33Z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dcc38950-10c6-4edf-81bd-2cc4220d4c30</vt:lpwstr>
  </property>
</Properties>
</file>